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<sst xmlns="http://schemas.openxmlformats.org/spreadsheetml/2006/main" count="302" uniqueCount="285">
  <si>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</si>
  <si>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</si>
  <si>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</si>
  <si>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</si>
  <si>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</si>
  <si>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</si>
  <si>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</si>
  <si>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</si>
  <si>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</si>
  <si>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</si>
  <si>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</si>
  <si>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</si>
  <si>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</si>
  <si>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</si>
  <si>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</si>
  <si>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</si>
  <si>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500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</si>
  <si>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</si>
  <si>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</si>
  <si>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</si>
  <si>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</si>
  <si>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</si>
  <si>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</si>
  <si>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</si>
  <si>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</si>
  <si>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</si>
  <si>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</si>
  <si>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</si>
  <si>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</si>
  <si>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</si>
  <si>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</si>
  <si>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</si>
  <si>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</si>
  <si>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</si>
  <si>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</si>
  <si>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</si>
  <si>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</si>
  <si>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</si>
  <si>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</si>
  <si>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</si>
  <si>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</si>
  <si>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</si>
  <si>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</si>
  <si>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</si>
  <si>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</si>
  <si>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</si>
  <si>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</si>
  <si>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</si>
  <si>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</si>
  <si>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</si>
  <si>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</si>
  <si>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</si>
  <si>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</si>
  <si>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</si>
  <si>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</si>
  <si>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3. Источники финансирования</t>
  </si>
  <si>
    <t>Утверждено бюджеты муниципальных районов</t>
  </si>
  <si>
    <t>Исполнено  бюджеты муниципальных районов</t>
  </si>
  <si>
    <t>2. Расходы</t>
  </si>
  <si>
    <t>Раздел, подраздел</t>
  </si>
  <si>
    <t>% исполнения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</si>
  <si>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</si>
  <si>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</si>
  <si>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</si>
  <si>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</si>
  <si>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700</t>
  </si>
  <si>
    <t>Результат исполнения бюджета (дефицит / профицит)</t>
  </si>
  <si>
    <t>7900</t>
  </si>
  <si>
    <t>3-Код источника финансирования по КИВФ, КИВнФ</t>
  </si>
  <si>
    <t>ИТОГО</t>
  </si>
  <si>
    <t>00090000000000000000</t>
  </si>
  <si>
    <t>ИСТОЧНИКИ ВНУТРЕННЕГО ФИНАНСИРОВАНИЯ ДЕФИЦИТОВ БЮДЖЕТОВ</t>
  </si>
  <si>
    <t>520</t>
  </si>
  <si>
    <t>00001000000000000000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</si>
  <si>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</si>
  <si>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</si>
  <si>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</si>
  <si>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</si>
  <si>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</si>
  <si>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</si>
  <si>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</si>
  <si>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00001030100050000810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</si>
  <si>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</si>
  <si>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</si>
  <si>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</si>
  <si>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</si>
  <si>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</si>
  <si>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</si>
  <si>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</si>
  <si>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</si>
  <si>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</si>
  <si>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</si>
  <si>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</si>
  <si>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</si>
  <si>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</si>
  <si>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</si>
  <si>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</si>
  <si>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</si>
  <si>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</si>
  <si>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</si>
  <si>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</si>
  <si>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</si>
  <si>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</si>
  <si>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1-Наименование показателя</t>
  </si>
  <si>
    <t>2-Код строки</t>
  </si>
  <si>
    <t>3-Код дохода по КД</t>
  </si>
  <si>
    <t>14-Утвержд. - бюджеты муниципальных районов</t>
  </si>
  <si>
    <t>28-Исполнено - бюджеты муниципальных районов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</si>
  <si>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</si>
  <si>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</si>
  <si>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</si>
  <si>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</si>
  <si>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</si>
  <si>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</si>
  <si>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</si>
  <si>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</si>
  <si>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</si>
  <si>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</si>
  <si>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</si>
  <si>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</si>
  <si>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</si>
  <si>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</si>
  <si>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</si>
  <si>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</si>
  <si>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</si>
  <si>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</si>
  <si>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</si>
  <si>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</si>
  <si>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</si>
  <si>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</si>
  <si>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</si>
  <si>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</si>
  <si>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</si>
  <si>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</si>
  <si>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</si>
  <si>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</si>
  <si>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</si>
  <si>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</si>
  <si>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</si>
  <si>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</si>
  <si>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</si>
  <si>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</si>
  <si>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</si>
  <si>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</si>
  <si>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</si>
  <si>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</si>
  <si>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</si>
  <si>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</si>
  <si>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</si>
  <si>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</si>
  <si>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</si>
  <si>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</si>
  <si>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</si>
  <si>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</si>
  <si>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</si>
  <si>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</si>
  <si>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</si>
  <si>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</si>
  <si>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</si>
  <si>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</si>
  <si>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</si>
  <si>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</si>
  <si>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</si>
  <si>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</si>
  <si>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</si>
  <si>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</si>
  <si>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</si>
  <si>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</si>
  <si>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</si>
  <si>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</si>
  <si>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</si>
  <si>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</si>
  <si>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</si>
  <si>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</si>
  <si>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</si>
  <si>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</si>
  <si>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</si>
  <si>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</si>
  <si>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</si>
  <si>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</si>
  <si>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</si>
  <si>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</si>
  <si>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</si>
  <si>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</si>
  <si>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</si>
  <si>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</si>
  <si>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</si>
  <si>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</si>
  <si>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</si>
  <si>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</si>
  <si>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</si>
  <si>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</si>
  <si>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</si>
  <si>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</si>
  <si>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</si>
  <si>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</si>
  <si>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</si>
  <si>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</si>
  <si>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</si>
  <si>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</si>
  <si>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</si>
  <si>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</si>
  <si>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</si>
  <si>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</si>
  <si>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</si>
  <si>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</si>
  <si>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</si>
  <si>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</si>
  <si>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</si>
  <si>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</si>
  <si>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</si>
  <si>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</si>
  <si>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</si>
  <si>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</si>
  <si>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</si>
  <si>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</si>
  <si>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</si>
  <si>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</si>
  <si>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</si>
  <si>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</si>
  <si>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</si>
  <si>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</si>
  <si>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</si>
  <si>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</si>
  <si>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</si>
  <si>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</si>
  <si>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</si>
  <si>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</si>
  <si>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</si>
  <si>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</si>
  <si>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</si>
  <si>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</si>
  <si>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</si>
  <si>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</si>
  <si>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</si>
  <si>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</si>
  <si>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</si>
  <si>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</si>
  <si>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</si>
  <si>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</si>
  <si>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муниципальных районов на поддержку отрасли культуры</t>
  </si>
  <si>
    <t>00020225519050000150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</si>
  <si>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</si>
  <si>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</si>
  <si>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</si>
  <si>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</si>
  <si>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</si>
  <si>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</si>
  <si>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</si>
  <si>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</si>
  <si>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</si>
  <si>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</si>
  <si>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Прочие субвенции</t>
  </si>
  <si>
    <t>00020239999000000150</t>
  </si>
  <si>
    <t>Прочие субвенции бюджетам муниципальных районов</t>
  </si>
  <si>
    <t>00020239999050000150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</si>
  <si>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</si>
  <si>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</si>
  <si>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</si>
  <si>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</si>
  <si>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</si>
  <si>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</si>
  <si>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</si>
  <si>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</si>
  <si>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</si>
  <si>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</si>
  <si>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</si>
  <si>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</si>
  <si>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</si>
  <si>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</si>
  <si>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</si>
  <si>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</si>
  <si>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</si>
  <si>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</si>
  <si>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</si>
  <si>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</si>
  <si>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</si>
  <si>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</si>
  <si>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</si>
  <si>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</si>
  <si>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</si>
  <si>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</si>
  <si>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 Доходы</t>
  </si>
  <si>
    <t>Приложение к распоряжению администрации Пучежского муниципального района</t>
  </si>
  <si>
    <t xml:space="preserve">от 12 .04.2022 №  65-р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</si>
</sst>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-* #,##0.000_р_._-;\-* #,##0.000_р_._-;_-* &quot;-&quot;??_р_._-;_-@_-"/>
  </numFmts>
  <fonts count="2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2" fillId="6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5" fillId="14" borderId="6" applyNumberFormat="0" applyAlignment="0" applyProtection="0"/>
    <xf numFmtId="0" fontId="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5" borderId="9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left" wrapText="1"/>
    </xf>
    <xf numFmtId="4" fontId="4" fillId="16" borderId="9" xfId="0" applyNumberFormat="1" applyFont="1" applyFill="1" applyBorder="1" applyAlignment="1">
      <alignment horizontal="right"/>
    </xf>
    <xf numFmtId="4" fontId="4" fillId="13" borderId="9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horizontal="right"/>
    </xf>
    <xf numFmtId="4" fontId="4" fillId="16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0" fillId="16" borderId="9" xfId="0" applyNumberFormat="1" applyFont="1" applyFill="1" applyBorder="1" applyAlignment="1">
      <alignment horizontal="left" wrapText="1"/>
    </xf>
    <xf numFmtId="49" fontId="0" fillId="16" borderId="9" xfId="0" applyNumberFormat="1" applyFont="1" applyFill="1" applyBorder="1" applyAlignment="1">
      <alignment horizontal="center" wrapText="1"/>
    </xf>
    <xf numFmtId="4" fontId="4" fillId="16" borderId="9" xfId="0" applyNumberFormat="1" applyFont="1" applyFill="1" applyBorder="1" applyAlignment="1">
      <alignment horizontal="right"/>
    </xf>
    <xf numFmtId="4" fontId="4" fillId="16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2" fontId="0" fillId="16" borderId="11" xfId="0" applyNumberForma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5" borderId="10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" fontId="4" fillId="13" borderId="10" xfId="0" applyNumberFormat="1" applyFont="1" applyFill="1" applyBorder="1" applyAlignment="1">
      <alignment horizontal="right"/>
    </xf>
    <xf numFmtId="0" fontId="1" fillId="5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16" borderId="9" xfId="0" applyNumberFormat="1" applyFont="1" applyFill="1" applyBorder="1" applyAlignment="1">
      <alignment horizontal="left" wrapText="1"/>
    </xf>
    <xf numFmtId="49" fontId="0" fillId="16" borderId="9" xfId="0" applyNumberFormat="1" applyFont="1" applyFill="1" applyBorder="1" applyAlignment="1">
      <alignment horizontal="left" wrapText="1"/>
    </xf>
    <xf numFmtId="4" fontId="4" fillId="16" borderId="9" xfId="0" applyNumberFormat="1" applyFont="1" applyFill="1" applyBorder="1" applyAlignment="1">
      <alignment horizontal="right"/>
    </xf>
    <xf numFmtId="173" fontId="0" fillId="16" borderId="11" xfId="57" applyNumberFormat="1" applyFont="1" applyFill="1" applyBorder="1" applyAlignment="1">
      <alignment/>
    </xf>
    <xf numFmtId="173" fontId="0" fillId="0" borderId="11" xfId="57" applyNumberFormat="1" applyFont="1" applyBorder="1" applyAlignment="1">
      <alignment/>
    </xf>
    <xf numFmtId="0" fontId="0" fillId="0" borderId="9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0.7109375" style="23" customWidth="1"/>
    <col min="2" max="2" width="23.7109375" style="0" customWidth="1"/>
    <col min="3" max="4" width="15.7109375" style="0" customWidth="1"/>
    <col min="5" max="5" width="10.421875" style="0" customWidth="1"/>
  </cols>
  <sheetData>
    <row r="1" spans="1:6" ht="15">
      <c r="A1" s="36" t="s">
        <v>283</v>
      </c>
      <c r="B1" s="36"/>
      <c r="C1" s="36"/>
      <c r="D1" s="36"/>
      <c r="E1" s="36"/>
      <c r="F1" s="36"/>
    </row>
    <row r="2" spans="1:6" ht="15">
      <c r="A2" s="36" t="s">
        <v>284</v>
      </c>
      <c r="B2" s="36"/>
      <c r="C2" s="36"/>
      <c r="D2" s="36"/>
      <c r="E2" s="36"/>
      <c r="F2" s="36"/>
    </row>
    <row r="3" spans="1:6" ht="15">
      <c r="A3" s="31" t="s">
        <v>282</v>
      </c>
      <c r="B3" s="31"/>
      <c r="C3" s="31"/>
      <c r="D3" s="31"/>
      <c r="E3" s="31"/>
      <c r="F3" s="30"/>
    </row>
    <row r="4" spans="1:5" ht="60">
      <c r="A4" s="22" t="s">
        <v>103</v>
      </c>
      <c r="B4" s="1" t="s">
        <v>105</v>
      </c>
      <c r="C4" s="1" t="s">
        <v>56</v>
      </c>
      <c r="D4" s="19" t="s">
        <v>57</v>
      </c>
      <c r="E4" s="20" t="s">
        <v>60</v>
      </c>
    </row>
    <row r="5" spans="1:5" ht="15">
      <c r="A5" s="24" t="s">
        <v>108</v>
      </c>
      <c r="B5" s="25" t="s">
        <v>109</v>
      </c>
      <c r="C5" s="26">
        <f>C6+C61</f>
        <v>263454571.90999997</v>
      </c>
      <c r="D5" s="26">
        <f>D6+D61</f>
        <v>60486278.849999994</v>
      </c>
      <c r="E5" s="27">
        <f aca="true" t="shared" si="0" ref="E5:E17">D5/C5</f>
        <v>0.22958902710051665</v>
      </c>
    </row>
    <row r="6" spans="1:5" ht="15">
      <c r="A6" s="24" t="s">
        <v>110</v>
      </c>
      <c r="B6" s="25" t="s">
        <v>111</v>
      </c>
      <c r="C6" s="26">
        <f>C7+C12+C17+C27+C29+C36+C40+C44+C47+C58</f>
        <v>54344808.7</v>
      </c>
      <c r="D6" s="26">
        <f>D7+D12+D17+D27+D29+D36+D40+D44+D47+D58</f>
        <v>13855199.25</v>
      </c>
      <c r="E6" s="27">
        <f t="shared" si="0"/>
        <v>0.2549498209936656</v>
      </c>
    </row>
    <row r="7" spans="1:5" ht="15">
      <c r="A7" s="24" t="s">
        <v>112</v>
      </c>
      <c r="B7" s="25" t="s">
        <v>113</v>
      </c>
      <c r="C7" s="26">
        <f>C8+C9+C10+C11</f>
        <v>30205000</v>
      </c>
      <c r="D7" s="26">
        <f>D8+D9+D10+D11</f>
        <v>6808092.49</v>
      </c>
      <c r="E7" s="27">
        <f t="shared" si="0"/>
        <v>0.2253962089058103</v>
      </c>
    </row>
    <row r="8" spans="1:5" ht="90">
      <c r="A8" s="29" t="s">
        <v>114</v>
      </c>
      <c r="B8" s="5" t="s">
        <v>115</v>
      </c>
      <c r="C8" s="7">
        <v>30000000</v>
      </c>
      <c r="D8" s="21">
        <v>6718089.66</v>
      </c>
      <c r="E8" s="28">
        <f t="shared" si="0"/>
        <v>0.223936322</v>
      </c>
    </row>
    <row r="9" spans="1:5" ht="135">
      <c r="A9" s="29" t="s">
        <v>116</v>
      </c>
      <c r="B9" s="5" t="s">
        <v>117</v>
      </c>
      <c r="C9" s="7">
        <v>90000</v>
      </c>
      <c r="D9" s="21">
        <v>1332.5</v>
      </c>
      <c r="E9" s="28">
        <f t="shared" si="0"/>
        <v>0.014805555555555556</v>
      </c>
    </row>
    <row r="10" spans="1:5" ht="60">
      <c r="A10" s="29" t="s">
        <v>118</v>
      </c>
      <c r="B10" s="5" t="s">
        <v>119</v>
      </c>
      <c r="C10" s="7">
        <v>65000</v>
      </c>
      <c r="D10" s="21">
        <v>10970.33</v>
      </c>
      <c r="E10" s="28">
        <f t="shared" si="0"/>
        <v>0.1687743076923077</v>
      </c>
    </row>
    <row r="11" spans="1:5" ht="105">
      <c r="A11" s="29" t="s">
        <v>120</v>
      </c>
      <c r="B11" s="5" t="s">
        <v>121</v>
      </c>
      <c r="C11" s="7">
        <v>50000</v>
      </c>
      <c r="D11" s="21">
        <v>77700</v>
      </c>
      <c r="E11" s="28">
        <f t="shared" si="0"/>
        <v>1.554</v>
      </c>
    </row>
    <row r="12" spans="1:5" ht="45">
      <c r="A12" s="24" t="s">
        <v>122</v>
      </c>
      <c r="B12" s="25" t="s">
        <v>123</v>
      </c>
      <c r="C12" s="26">
        <f>C13+C14+C15+C16</f>
        <v>9333683.7</v>
      </c>
      <c r="D12" s="26">
        <f>D13+D14+D15+D16</f>
        <v>2407166.2399999998</v>
      </c>
      <c r="E12" s="27">
        <f t="shared" si="0"/>
        <v>0.25790098715258586</v>
      </c>
    </row>
    <row r="13" spans="1:5" ht="135">
      <c r="A13" s="29" t="s">
        <v>124</v>
      </c>
      <c r="B13" s="5" t="s">
        <v>125</v>
      </c>
      <c r="C13" s="7">
        <v>4220045.5</v>
      </c>
      <c r="D13" s="21">
        <v>1156052.94</v>
      </c>
      <c r="E13" s="28">
        <f t="shared" si="0"/>
        <v>0.27394324065937203</v>
      </c>
    </row>
    <row r="14" spans="1:5" ht="150">
      <c r="A14" s="29" t="s">
        <v>126</v>
      </c>
      <c r="B14" s="5" t="s">
        <v>127</v>
      </c>
      <c r="C14" s="7">
        <v>23359.7</v>
      </c>
      <c r="D14" s="21">
        <v>7407.7</v>
      </c>
      <c r="E14" s="28">
        <f t="shared" si="0"/>
        <v>0.3171145177378134</v>
      </c>
    </row>
    <row r="15" spans="1:5" ht="135">
      <c r="A15" s="29" t="s">
        <v>128</v>
      </c>
      <c r="B15" s="5" t="s">
        <v>129</v>
      </c>
      <c r="C15" s="7">
        <v>5619450</v>
      </c>
      <c r="D15" s="21">
        <v>1398804.96</v>
      </c>
      <c r="E15" s="28">
        <f t="shared" si="0"/>
        <v>0.2489220404132077</v>
      </c>
    </row>
    <row r="16" spans="1:5" ht="135">
      <c r="A16" s="29" t="s">
        <v>130</v>
      </c>
      <c r="B16" s="5" t="s">
        <v>131</v>
      </c>
      <c r="C16" s="7">
        <v>-529171.5</v>
      </c>
      <c r="D16" s="21">
        <v>-155099.36</v>
      </c>
      <c r="E16" s="28">
        <f t="shared" si="0"/>
        <v>0.2930984756359705</v>
      </c>
    </row>
    <row r="17" spans="1:5" ht="15">
      <c r="A17" s="24" t="s">
        <v>132</v>
      </c>
      <c r="B17" s="25" t="s">
        <v>133</v>
      </c>
      <c r="C17" s="26">
        <f>C18+C19+C20+C21+C22+C23+C24+C25+C26</f>
        <v>2208000</v>
      </c>
      <c r="D17" s="26">
        <f>D18+D19+D20+D21+D22+D23+D24+D25+D26</f>
        <v>1010631.28</v>
      </c>
      <c r="E17" s="27">
        <f t="shared" si="0"/>
        <v>0.4577134420289855</v>
      </c>
    </row>
    <row r="18" spans="1:5" ht="45">
      <c r="A18" s="29" t="s">
        <v>134</v>
      </c>
      <c r="B18" s="5" t="s">
        <v>135</v>
      </c>
      <c r="C18" s="7">
        <v>300000</v>
      </c>
      <c r="D18" s="21">
        <v>239348.16</v>
      </c>
      <c r="E18" s="28">
        <f aca="true" t="shared" si="1" ref="E18:E56">D18/C18</f>
        <v>0.7978272</v>
      </c>
    </row>
    <row r="19" spans="1:5" ht="60">
      <c r="A19" s="29" t="s">
        <v>136</v>
      </c>
      <c r="B19" s="5" t="s">
        <v>137</v>
      </c>
      <c r="C19" s="7">
        <v>0</v>
      </c>
      <c r="D19" s="21">
        <v>-226.68</v>
      </c>
      <c r="E19" s="28">
        <v>0</v>
      </c>
    </row>
    <row r="20" spans="1:5" ht="75">
      <c r="A20" s="29" t="s">
        <v>138</v>
      </c>
      <c r="B20" s="5" t="s">
        <v>139</v>
      </c>
      <c r="C20" s="7">
        <v>270000</v>
      </c>
      <c r="D20" s="21">
        <v>209600.45</v>
      </c>
      <c r="E20" s="28">
        <f t="shared" si="1"/>
        <v>0.776297962962963</v>
      </c>
    </row>
    <row r="21" spans="1:5" ht="75">
      <c r="A21" s="29" t="s">
        <v>140</v>
      </c>
      <c r="B21" s="5" t="s">
        <v>141</v>
      </c>
      <c r="C21" s="7">
        <v>0</v>
      </c>
      <c r="D21" s="21">
        <v>-11.47</v>
      </c>
      <c r="E21" s="28">
        <v>0</v>
      </c>
    </row>
    <row r="22" spans="1:5" ht="45">
      <c r="A22" s="29" t="s">
        <v>142</v>
      </c>
      <c r="B22" s="5" t="s">
        <v>143</v>
      </c>
      <c r="C22" s="7">
        <v>0</v>
      </c>
      <c r="D22" s="21">
        <v>-48.39</v>
      </c>
      <c r="E22" s="28">
        <v>0</v>
      </c>
    </row>
    <row r="23" spans="1:5" ht="30">
      <c r="A23" s="29" t="s">
        <v>144</v>
      </c>
      <c r="B23" s="5" t="s">
        <v>145</v>
      </c>
      <c r="C23" s="7">
        <v>148000</v>
      </c>
      <c r="D23" s="21">
        <v>-5015.21</v>
      </c>
      <c r="E23" s="28">
        <f t="shared" si="1"/>
        <v>-0.03388655405405405</v>
      </c>
    </row>
    <row r="24" spans="1:5" ht="45">
      <c r="A24" s="29" t="s">
        <v>146</v>
      </c>
      <c r="B24" s="5" t="s">
        <v>147</v>
      </c>
      <c r="C24" s="7">
        <v>0</v>
      </c>
      <c r="D24" s="21">
        <v>-29.79</v>
      </c>
      <c r="E24" s="28">
        <v>0</v>
      </c>
    </row>
    <row r="25" spans="1:5" ht="15">
      <c r="A25" s="29" t="s">
        <v>148</v>
      </c>
      <c r="B25" s="5" t="s">
        <v>149</v>
      </c>
      <c r="C25" s="7">
        <v>750000</v>
      </c>
      <c r="D25" s="21">
        <v>55820.3</v>
      </c>
      <c r="E25" s="28">
        <f t="shared" si="1"/>
        <v>0.07442706666666667</v>
      </c>
    </row>
    <row r="26" spans="1:5" ht="45">
      <c r="A26" s="29" t="s">
        <v>150</v>
      </c>
      <c r="B26" s="5" t="s">
        <v>151</v>
      </c>
      <c r="C26" s="7">
        <v>740000</v>
      </c>
      <c r="D26" s="21">
        <v>511193.91</v>
      </c>
      <c r="E26" s="28">
        <f t="shared" si="1"/>
        <v>0.6908025810810811</v>
      </c>
    </row>
    <row r="27" spans="1:5" ht="15">
      <c r="A27" s="24" t="s">
        <v>152</v>
      </c>
      <c r="B27" s="25" t="s">
        <v>153</v>
      </c>
      <c r="C27" s="26">
        <f>C28</f>
        <v>990000</v>
      </c>
      <c r="D27" s="26">
        <f>D28</f>
        <v>384937.05</v>
      </c>
      <c r="E27" s="27">
        <f>D27/C27</f>
        <v>0.388825303030303</v>
      </c>
    </row>
    <row r="28" spans="1:5" ht="60">
      <c r="A28" s="29" t="s">
        <v>154</v>
      </c>
      <c r="B28" s="5" t="s">
        <v>155</v>
      </c>
      <c r="C28" s="7">
        <v>990000</v>
      </c>
      <c r="D28" s="21">
        <v>384937.05</v>
      </c>
      <c r="E28" s="28">
        <f t="shared" si="1"/>
        <v>0.388825303030303</v>
      </c>
    </row>
    <row r="29" spans="1:5" ht="45">
      <c r="A29" s="24" t="s">
        <v>156</v>
      </c>
      <c r="B29" s="25" t="s">
        <v>157</v>
      </c>
      <c r="C29" s="26">
        <f>C30+C31+C32+C33+C34+C35</f>
        <v>1525235</v>
      </c>
      <c r="D29" s="26">
        <f>D30+D31+D32+D33+D34+D35</f>
        <v>245380.99</v>
      </c>
      <c r="E29" s="27">
        <f>D29/C29</f>
        <v>0.16088077574931076</v>
      </c>
    </row>
    <row r="30" spans="1:5" ht="105">
      <c r="A30" s="29" t="s">
        <v>158</v>
      </c>
      <c r="B30" s="5" t="s">
        <v>159</v>
      </c>
      <c r="C30" s="7">
        <v>147000</v>
      </c>
      <c r="D30" s="21">
        <v>38224.3</v>
      </c>
      <c r="E30" s="28">
        <f t="shared" si="1"/>
        <v>0.2600292517006803</v>
      </c>
    </row>
    <row r="31" spans="1:5" ht="90">
      <c r="A31" s="29" t="s">
        <v>160</v>
      </c>
      <c r="B31" s="5" t="s">
        <v>161</v>
      </c>
      <c r="C31" s="7">
        <v>455000</v>
      </c>
      <c r="D31" s="21">
        <v>39200.23</v>
      </c>
      <c r="E31" s="28">
        <f t="shared" si="1"/>
        <v>0.08615435164835165</v>
      </c>
    </row>
    <row r="32" spans="1:5" ht="90">
      <c r="A32" s="29" t="s">
        <v>162</v>
      </c>
      <c r="B32" s="5" t="s">
        <v>163</v>
      </c>
      <c r="C32" s="7">
        <v>350000</v>
      </c>
      <c r="D32" s="21">
        <v>28350.62</v>
      </c>
      <c r="E32" s="28">
        <f t="shared" si="1"/>
        <v>0.08100177142857143</v>
      </c>
    </row>
    <row r="33" spans="1:5" ht="90">
      <c r="A33" s="29" t="s">
        <v>164</v>
      </c>
      <c r="B33" s="5" t="s">
        <v>165</v>
      </c>
      <c r="C33" s="7">
        <v>420000</v>
      </c>
      <c r="D33" s="21">
        <v>35193.84</v>
      </c>
      <c r="E33" s="28">
        <f t="shared" si="1"/>
        <v>0.08379485714285713</v>
      </c>
    </row>
    <row r="34" spans="1:5" ht="45">
      <c r="A34" s="29" t="s">
        <v>166</v>
      </c>
      <c r="B34" s="5" t="s">
        <v>167</v>
      </c>
      <c r="C34" s="7">
        <v>151100</v>
      </c>
      <c r="D34" s="21">
        <v>104412</v>
      </c>
      <c r="E34" s="28">
        <f t="shared" si="1"/>
        <v>0.691012574454004</v>
      </c>
    </row>
    <row r="35" spans="1:5" ht="90">
      <c r="A35" s="29" t="s">
        <v>168</v>
      </c>
      <c r="B35" s="5" t="s">
        <v>169</v>
      </c>
      <c r="C35" s="7">
        <v>2135</v>
      </c>
      <c r="D35" s="21">
        <v>0</v>
      </c>
      <c r="E35" s="28">
        <f t="shared" si="1"/>
        <v>0</v>
      </c>
    </row>
    <row r="36" spans="1:5" ht="30">
      <c r="A36" s="24" t="s">
        <v>170</v>
      </c>
      <c r="B36" s="25" t="s">
        <v>171</v>
      </c>
      <c r="C36" s="26">
        <f>C37+C38+C39</f>
        <v>86000</v>
      </c>
      <c r="D36" s="26">
        <f>D37+D38+D39</f>
        <v>47892.00000000001</v>
      </c>
      <c r="E36" s="27">
        <f>D36/C36</f>
        <v>0.5568837209302326</v>
      </c>
    </row>
    <row r="37" spans="1:5" ht="30">
      <c r="A37" s="29" t="s">
        <v>172</v>
      </c>
      <c r="B37" s="5" t="s">
        <v>173</v>
      </c>
      <c r="C37" s="7">
        <v>5700</v>
      </c>
      <c r="D37" s="21">
        <v>8174.97</v>
      </c>
      <c r="E37" s="28">
        <f t="shared" si="1"/>
        <v>1.4342052631578948</v>
      </c>
    </row>
    <row r="38" spans="1:5" ht="30">
      <c r="A38" s="29" t="s">
        <v>174</v>
      </c>
      <c r="B38" s="5" t="s">
        <v>175</v>
      </c>
      <c r="C38" s="7">
        <v>80300</v>
      </c>
      <c r="D38" s="21">
        <v>35782.8</v>
      </c>
      <c r="E38" s="28">
        <f t="shared" si="1"/>
        <v>0.4456139476961395</v>
      </c>
    </row>
    <row r="39" spans="1:5" ht="15">
      <c r="A39" s="29" t="s">
        <v>176</v>
      </c>
      <c r="B39" s="5" t="s">
        <v>177</v>
      </c>
      <c r="C39" s="7">
        <v>0</v>
      </c>
      <c r="D39" s="21">
        <v>3934.23</v>
      </c>
      <c r="E39" s="28">
        <v>0</v>
      </c>
    </row>
    <row r="40" spans="1:5" ht="30">
      <c r="A40" s="24" t="s">
        <v>178</v>
      </c>
      <c r="B40" s="25" t="s">
        <v>179</v>
      </c>
      <c r="C40" s="26">
        <f>C41+C42+C43</f>
        <v>9818360</v>
      </c>
      <c r="D40" s="26">
        <f>D41+D42+D43</f>
        <v>2321013.6700000004</v>
      </c>
      <c r="E40" s="27">
        <f>D40/C40</f>
        <v>0.23639525032693856</v>
      </c>
    </row>
    <row r="41" spans="1:5" ht="45">
      <c r="A41" s="29" t="s">
        <v>180</v>
      </c>
      <c r="B41" s="5" t="s">
        <v>181</v>
      </c>
      <c r="C41" s="7">
        <v>98000</v>
      </c>
      <c r="D41" s="21">
        <v>40757</v>
      </c>
      <c r="E41" s="28">
        <f t="shared" si="1"/>
        <v>0.4158877551020408</v>
      </c>
    </row>
    <row r="42" spans="1:5" ht="45">
      <c r="A42" s="29" t="s">
        <v>182</v>
      </c>
      <c r="B42" s="5" t="s">
        <v>183</v>
      </c>
      <c r="C42" s="7">
        <v>5760</v>
      </c>
      <c r="D42" s="21">
        <v>1250.43</v>
      </c>
      <c r="E42" s="28">
        <f t="shared" si="1"/>
        <v>0.2170885416666667</v>
      </c>
    </row>
    <row r="43" spans="1:5" ht="30">
      <c r="A43" s="29" t="s">
        <v>184</v>
      </c>
      <c r="B43" s="5" t="s">
        <v>185</v>
      </c>
      <c r="C43" s="7">
        <v>9714600</v>
      </c>
      <c r="D43" s="21">
        <v>2279006.24</v>
      </c>
      <c r="E43" s="28">
        <f t="shared" si="1"/>
        <v>0.2345959936590287</v>
      </c>
    </row>
    <row r="44" spans="1:5" ht="30">
      <c r="A44" s="24" t="s">
        <v>186</v>
      </c>
      <c r="B44" s="25" t="s">
        <v>187</v>
      </c>
      <c r="C44" s="26">
        <f>C45+C46</f>
        <v>170000</v>
      </c>
      <c r="D44" s="26">
        <f>D45+D46</f>
        <v>154566.06</v>
      </c>
      <c r="E44" s="27">
        <f>D44/C44</f>
        <v>0.9092121176470588</v>
      </c>
    </row>
    <row r="45" spans="1:5" ht="75">
      <c r="A45" s="29" t="s">
        <v>188</v>
      </c>
      <c r="B45" s="5" t="s">
        <v>189</v>
      </c>
      <c r="C45" s="7">
        <v>145000</v>
      </c>
      <c r="D45" s="21">
        <v>136944.85</v>
      </c>
      <c r="E45" s="28">
        <f t="shared" si="1"/>
        <v>0.9444472413793104</v>
      </c>
    </row>
    <row r="46" spans="1:5" ht="60">
      <c r="A46" s="29" t="s">
        <v>190</v>
      </c>
      <c r="B46" s="5" t="s">
        <v>191</v>
      </c>
      <c r="C46" s="7">
        <v>25000</v>
      </c>
      <c r="D46" s="21">
        <v>17621.21</v>
      </c>
      <c r="E46" s="28">
        <f t="shared" si="1"/>
        <v>0.7048483999999999</v>
      </c>
    </row>
    <row r="47" spans="1:5" ht="15">
      <c r="A47" s="24" t="s">
        <v>192</v>
      </c>
      <c r="B47" s="25" t="s">
        <v>193</v>
      </c>
      <c r="C47" s="26">
        <f>C48+C49+C50+C51+C52+C53+C54+C55+C56+C57</f>
        <v>8530</v>
      </c>
      <c r="D47" s="26">
        <f>D48+D49+D50+D51+D52+D53+D54+D55+D56+D57</f>
        <v>470710.85</v>
      </c>
      <c r="E47" s="27">
        <f>D47/C47</f>
        <v>55.1829835873388</v>
      </c>
    </row>
    <row r="48" spans="1:5" ht="105">
      <c r="A48" s="29" t="s">
        <v>194</v>
      </c>
      <c r="B48" s="5" t="s">
        <v>195</v>
      </c>
      <c r="C48" s="7">
        <v>2820</v>
      </c>
      <c r="D48" s="9">
        <v>4255</v>
      </c>
      <c r="E48" s="28">
        <f t="shared" si="1"/>
        <v>1.5088652482269505</v>
      </c>
    </row>
    <row r="49" spans="1:5" ht="135">
      <c r="A49" s="29" t="s">
        <v>196</v>
      </c>
      <c r="B49" s="5" t="s">
        <v>197</v>
      </c>
      <c r="C49" s="7">
        <v>0</v>
      </c>
      <c r="D49" s="9">
        <v>0.01</v>
      </c>
      <c r="E49" s="28">
        <v>0</v>
      </c>
    </row>
    <row r="50" spans="1:5" ht="105">
      <c r="A50" s="29" t="s">
        <v>198</v>
      </c>
      <c r="B50" s="5" t="s">
        <v>199</v>
      </c>
      <c r="C50" s="7">
        <v>460</v>
      </c>
      <c r="D50" s="9">
        <v>5234.87</v>
      </c>
      <c r="E50" s="28">
        <f t="shared" si="1"/>
        <v>11.380152173913043</v>
      </c>
    </row>
    <row r="51" spans="1:5" ht="105">
      <c r="A51" s="29" t="s">
        <v>200</v>
      </c>
      <c r="B51" s="5" t="s">
        <v>201</v>
      </c>
      <c r="C51" s="7">
        <v>0</v>
      </c>
      <c r="D51" s="9">
        <v>18000</v>
      </c>
      <c r="E51" s="28">
        <v>0</v>
      </c>
    </row>
    <row r="52" spans="1:5" ht="90">
      <c r="A52" s="29" t="s">
        <v>202</v>
      </c>
      <c r="B52" s="5" t="s">
        <v>203</v>
      </c>
      <c r="C52" s="7">
        <v>0</v>
      </c>
      <c r="D52" s="9">
        <v>500</v>
      </c>
      <c r="E52" s="28">
        <v>0</v>
      </c>
    </row>
    <row r="53" spans="1:5" ht="105">
      <c r="A53" s="29" t="s">
        <v>204</v>
      </c>
      <c r="B53" s="5" t="s">
        <v>205</v>
      </c>
      <c r="C53" s="7">
        <v>0</v>
      </c>
      <c r="D53" s="9">
        <v>1500</v>
      </c>
      <c r="E53" s="28">
        <v>0</v>
      </c>
    </row>
    <row r="54" spans="1:5" ht="120">
      <c r="A54" s="29" t="s">
        <v>206</v>
      </c>
      <c r="B54" s="5" t="s">
        <v>207</v>
      </c>
      <c r="C54" s="7">
        <v>0</v>
      </c>
      <c r="D54" s="9">
        <v>-11900</v>
      </c>
      <c r="E54" s="28">
        <v>0</v>
      </c>
    </row>
    <row r="55" spans="1:5" ht="120">
      <c r="A55" s="29" t="s">
        <v>208</v>
      </c>
      <c r="B55" s="5" t="s">
        <v>209</v>
      </c>
      <c r="C55" s="7">
        <v>250</v>
      </c>
      <c r="D55" s="9">
        <v>14144.38</v>
      </c>
      <c r="E55" s="28">
        <f t="shared" si="1"/>
        <v>56.57752</v>
      </c>
    </row>
    <row r="56" spans="1:5" ht="75">
      <c r="A56" s="29" t="s">
        <v>210</v>
      </c>
      <c r="B56" s="5" t="s">
        <v>211</v>
      </c>
      <c r="C56" s="7">
        <v>5000</v>
      </c>
      <c r="D56" s="9">
        <v>49123.02</v>
      </c>
      <c r="E56" s="28">
        <f t="shared" si="1"/>
        <v>9.824603999999999</v>
      </c>
    </row>
    <row r="57" spans="1:5" ht="135">
      <c r="A57" s="29" t="s">
        <v>212</v>
      </c>
      <c r="B57" s="5" t="s">
        <v>213</v>
      </c>
      <c r="C57" s="7">
        <v>0</v>
      </c>
      <c r="D57" s="9">
        <v>389853.57</v>
      </c>
      <c r="E57" s="28">
        <v>0</v>
      </c>
    </row>
    <row r="58" spans="1:5" ht="15">
      <c r="A58" s="24" t="s">
        <v>214</v>
      </c>
      <c r="B58" s="25" t="s">
        <v>215</v>
      </c>
      <c r="C58" s="26">
        <f>C59+C60</f>
        <v>0</v>
      </c>
      <c r="D58" s="3">
        <f>D59+D60</f>
        <v>4808.62</v>
      </c>
      <c r="E58" s="27">
        <v>0</v>
      </c>
    </row>
    <row r="59" spans="1:5" ht="30">
      <c r="A59" s="29" t="s">
        <v>216</v>
      </c>
      <c r="B59" s="5" t="s">
        <v>217</v>
      </c>
      <c r="C59" s="7">
        <v>0</v>
      </c>
      <c r="D59" s="21">
        <v>1350</v>
      </c>
      <c r="E59" s="28">
        <v>0</v>
      </c>
    </row>
    <row r="60" spans="1:5" ht="30">
      <c r="A60" s="29" t="s">
        <v>218</v>
      </c>
      <c r="B60" s="5" t="s">
        <v>219</v>
      </c>
      <c r="C60" s="7">
        <v>0</v>
      </c>
      <c r="D60" s="21">
        <v>3458.62</v>
      </c>
      <c r="E60" s="28">
        <v>0</v>
      </c>
    </row>
    <row r="61" spans="1:5" ht="15">
      <c r="A61" s="24" t="s">
        <v>220</v>
      </c>
      <c r="B61" s="25" t="s">
        <v>221</v>
      </c>
      <c r="C61" s="26">
        <f>C62+C85+C84</f>
        <v>209109763.20999998</v>
      </c>
      <c r="D61" s="3">
        <f>D62+D85+D84</f>
        <v>46631079.599999994</v>
      </c>
      <c r="E61" s="27">
        <f aca="true" t="shared" si="2" ref="E61:E66">D61/C61</f>
        <v>0.22299809862617653</v>
      </c>
    </row>
    <row r="62" spans="1:5" ht="45">
      <c r="A62" s="24" t="s">
        <v>222</v>
      </c>
      <c r="B62" s="25" t="s">
        <v>223</v>
      </c>
      <c r="C62" s="26">
        <f>C63+C66+C73+C79</f>
        <v>209485141.27999997</v>
      </c>
      <c r="D62" s="3">
        <f>D63+D66+D73+D79</f>
        <v>46988507.669999994</v>
      </c>
      <c r="E62" s="27">
        <f t="shared" si="2"/>
        <v>0.2243047281677829</v>
      </c>
    </row>
    <row r="63" spans="1:5" ht="30">
      <c r="A63" s="24" t="s">
        <v>224</v>
      </c>
      <c r="B63" s="25" t="s">
        <v>225</v>
      </c>
      <c r="C63" s="26">
        <f>C64+C65</f>
        <v>86976203.28999999</v>
      </c>
      <c r="D63" s="3">
        <f>D64+D65</f>
        <v>21744059.29</v>
      </c>
      <c r="E63" s="27">
        <f t="shared" si="2"/>
        <v>0.2500000973542151</v>
      </c>
    </row>
    <row r="64" spans="1:5" ht="45">
      <c r="A64" s="29" t="s">
        <v>226</v>
      </c>
      <c r="B64" s="5" t="s">
        <v>227</v>
      </c>
      <c r="C64" s="7">
        <v>73309700</v>
      </c>
      <c r="D64" s="21">
        <v>18327431</v>
      </c>
      <c r="E64" s="28">
        <f t="shared" si="2"/>
        <v>0.2500000818445581</v>
      </c>
    </row>
    <row r="65" spans="1:5" ht="45">
      <c r="A65" s="29" t="s">
        <v>228</v>
      </c>
      <c r="B65" s="5" t="s">
        <v>229</v>
      </c>
      <c r="C65" s="7">
        <v>13666503.29</v>
      </c>
      <c r="D65" s="21">
        <v>3416628.29</v>
      </c>
      <c r="E65" s="28">
        <f t="shared" si="2"/>
        <v>0.25000018055093887</v>
      </c>
    </row>
    <row r="66" spans="1:5" ht="30">
      <c r="A66" s="24" t="s">
        <v>230</v>
      </c>
      <c r="B66" s="25" t="s">
        <v>231</v>
      </c>
      <c r="C66" s="26">
        <f>C67+C68+C69+C70+C71+C72</f>
        <v>29948479.150000002</v>
      </c>
      <c r="D66" s="3">
        <f>D67+D68+D69+D70+D71+D72</f>
        <v>4158343.79</v>
      </c>
      <c r="E66" s="27">
        <f t="shared" si="2"/>
        <v>0.13884991518843118</v>
      </c>
    </row>
    <row r="67" spans="1:5" ht="45">
      <c r="A67" s="29" t="s">
        <v>232</v>
      </c>
      <c r="B67" s="5" t="s">
        <v>233</v>
      </c>
      <c r="C67" s="7">
        <v>2510033.13</v>
      </c>
      <c r="D67" s="21">
        <v>0</v>
      </c>
      <c r="E67" s="28">
        <f aca="true" t="shared" si="3" ref="E67:E72">D67/C67</f>
        <v>0</v>
      </c>
    </row>
    <row r="68" spans="1:5" ht="105">
      <c r="A68" s="29" t="s">
        <v>234</v>
      </c>
      <c r="B68" s="5" t="s">
        <v>235</v>
      </c>
      <c r="C68" s="7">
        <v>6123759.49</v>
      </c>
      <c r="D68" s="21">
        <v>0</v>
      </c>
      <c r="E68" s="28">
        <f t="shared" si="3"/>
        <v>0</v>
      </c>
    </row>
    <row r="69" spans="1:5" ht="75">
      <c r="A69" s="29" t="s">
        <v>236</v>
      </c>
      <c r="B69" s="5" t="s">
        <v>237</v>
      </c>
      <c r="C69" s="7">
        <v>3719559.5</v>
      </c>
      <c r="D69" s="21">
        <v>885711.49</v>
      </c>
      <c r="E69" s="28">
        <f t="shared" si="3"/>
        <v>0.23812268361347627</v>
      </c>
    </row>
    <row r="70" spans="1:5" ht="45">
      <c r="A70" s="29" t="s">
        <v>238</v>
      </c>
      <c r="B70" s="5" t="s">
        <v>239</v>
      </c>
      <c r="C70" s="7">
        <v>1850104.21</v>
      </c>
      <c r="D70" s="21">
        <v>0</v>
      </c>
      <c r="E70" s="28">
        <f t="shared" si="3"/>
        <v>0</v>
      </c>
    </row>
    <row r="71" spans="1:5" ht="30">
      <c r="A71" s="29" t="s">
        <v>240</v>
      </c>
      <c r="B71" s="5" t="s">
        <v>241</v>
      </c>
      <c r="C71" s="7">
        <v>45964</v>
      </c>
      <c r="D71" s="21">
        <v>0</v>
      </c>
      <c r="E71" s="28">
        <f t="shared" si="3"/>
        <v>0</v>
      </c>
    </row>
    <row r="72" spans="1:5" ht="30">
      <c r="A72" s="29" t="s">
        <v>242</v>
      </c>
      <c r="B72" s="5" t="s">
        <v>243</v>
      </c>
      <c r="C72" s="7">
        <v>15699058.82</v>
      </c>
      <c r="D72" s="21">
        <v>3272632.3</v>
      </c>
      <c r="E72" s="28">
        <f t="shared" si="3"/>
        <v>0.20846041393454692</v>
      </c>
    </row>
    <row r="73" spans="1:5" ht="30">
      <c r="A73" s="24" t="s">
        <v>244</v>
      </c>
      <c r="B73" s="25" t="s">
        <v>245</v>
      </c>
      <c r="C73" s="26">
        <f>C74+C75+C76+C77</f>
        <v>57120830.26</v>
      </c>
      <c r="D73" s="3">
        <f>D74+D75+D76+D77</f>
        <v>13269008.15</v>
      </c>
      <c r="E73" s="27">
        <f aca="true" t="shared" si="4" ref="E73:E82">D73/C73</f>
        <v>0.23229718632594681</v>
      </c>
    </row>
    <row r="74" spans="1:5" ht="45">
      <c r="A74" s="29" t="s">
        <v>246</v>
      </c>
      <c r="B74" s="5" t="s">
        <v>247</v>
      </c>
      <c r="C74" s="7">
        <v>2159200.26</v>
      </c>
      <c r="D74" s="21">
        <v>214288.15</v>
      </c>
      <c r="E74" s="28">
        <f t="shared" si="4"/>
        <v>0.09924422202505663</v>
      </c>
    </row>
    <row r="75" spans="1:5" ht="75">
      <c r="A75" s="29" t="s">
        <v>248</v>
      </c>
      <c r="B75" s="5" t="s">
        <v>249</v>
      </c>
      <c r="C75" s="7">
        <v>708166.8</v>
      </c>
      <c r="D75" s="21">
        <v>0</v>
      </c>
      <c r="E75" s="28">
        <f t="shared" si="4"/>
        <v>0</v>
      </c>
    </row>
    <row r="76" spans="1:5" ht="75">
      <c r="A76" s="29" t="s">
        <v>250</v>
      </c>
      <c r="B76" s="5" t="s">
        <v>251</v>
      </c>
      <c r="C76" s="7">
        <v>12149.95</v>
      </c>
      <c r="D76" s="21">
        <v>6120</v>
      </c>
      <c r="E76" s="28">
        <f t="shared" si="4"/>
        <v>0.5037057765669817</v>
      </c>
    </row>
    <row r="77" spans="1:5" ht="15">
      <c r="A77" s="24" t="s">
        <v>252</v>
      </c>
      <c r="B77" s="25" t="s">
        <v>253</v>
      </c>
      <c r="C77" s="26">
        <v>54241313.25</v>
      </c>
      <c r="D77" s="8">
        <v>13048600</v>
      </c>
      <c r="E77" s="27">
        <f t="shared" si="4"/>
        <v>0.24056570938573285</v>
      </c>
    </row>
    <row r="78" spans="1:5" ht="30">
      <c r="A78" s="29" t="s">
        <v>254</v>
      </c>
      <c r="B78" s="5" t="s">
        <v>255</v>
      </c>
      <c r="C78" s="7">
        <v>54241313.25</v>
      </c>
      <c r="D78" s="21">
        <v>13048600</v>
      </c>
      <c r="E78" s="28">
        <f t="shared" si="4"/>
        <v>0.24056570938573285</v>
      </c>
    </row>
    <row r="79" spans="1:5" ht="15">
      <c r="A79" s="24" t="s">
        <v>256</v>
      </c>
      <c r="B79" s="25" t="s">
        <v>257</v>
      </c>
      <c r="C79" s="26">
        <f>C80+C81+C82</f>
        <v>35439628.58</v>
      </c>
      <c r="D79" s="3">
        <f>D80+D81+D82</f>
        <v>7817096.4399999995</v>
      </c>
      <c r="E79" s="27">
        <f t="shared" si="4"/>
        <v>0.22057501032647672</v>
      </c>
    </row>
    <row r="80" spans="1:5" ht="75">
      <c r="A80" s="29" t="s">
        <v>258</v>
      </c>
      <c r="B80" s="5" t="s">
        <v>259</v>
      </c>
      <c r="C80" s="7">
        <v>26548512.75</v>
      </c>
      <c r="D80" s="21">
        <v>6960829.6</v>
      </c>
      <c r="E80" s="28">
        <f t="shared" si="4"/>
        <v>0.2621928266019346</v>
      </c>
    </row>
    <row r="81" spans="1:5" ht="90">
      <c r="A81" s="29" t="s">
        <v>260</v>
      </c>
      <c r="B81" s="5" t="s">
        <v>261</v>
      </c>
      <c r="C81" s="7">
        <v>3593520</v>
      </c>
      <c r="D81" s="21">
        <v>856266.84</v>
      </c>
      <c r="E81" s="28">
        <f t="shared" si="4"/>
        <v>0.23828080544980965</v>
      </c>
    </row>
    <row r="82" spans="1:5" ht="30">
      <c r="A82" s="29" t="s">
        <v>262</v>
      </c>
      <c r="B82" s="5" t="s">
        <v>263</v>
      </c>
      <c r="C82" s="7">
        <v>5297595.83</v>
      </c>
      <c r="D82" s="21">
        <v>0</v>
      </c>
      <c r="E82" s="28">
        <f t="shared" si="4"/>
        <v>0</v>
      </c>
    </row>
    <row r="83" spans="1:5" ht="15">
      <c r="A83" s="24" t="s">
        <v>264</v>
      </c>
      <c r="B83" s="25" t="s">
        <v>265</v>
      </c>
      <c r="C83" s="26">
        <v>0</v>
      </c>
      <c r="D83" s="8">
        <v>17950</v>
      </c>
      <c r="E83" s="27">
        <v>0</v>
      </c>
    </row>
    <row r="84" spans="1:5" ht="30">
      <c r="A84" s="29" t="s">
        <v>266</v>
      </c>
      <c r="B84" s="5" t="s">
        <v>267</v>
      </c>
      <c r="C84" s="7">
        <v>0</v>
      </c>
      <c r="D84" s="21">
        <v>17950</v>
      </c>
      <c r="E84" s="28">
        <v>0</v>
      </c>
    </row>
    <row r="85" spans="1:5" ht="45">
      <c r="A85" s="24" t="s">
        <v>268</v>
      </c>
      <c r="B85" s="25" t="s">
        <v>269</v>
      </c>
      <c r="C85" s="26">
        <v>-375378.07</v>
      </c>
      <c r="D85" s="8">
        <v>-375378.07</v>
      </c>
      <c r="E85" s="27">
        <f>D85/C85</f>
        <v>1</v>
      </c>
    </row>
    <row r="86" spans="1:5" ht="60">
      <c r="A86" s="29" t="s">
        <v>270</v>
      </c>
      <c r="B86" s="5" t="s">
        <v>271</v>
      </c>
      <c r="C86" s="7">
        <v>-375378.07</v>
      </c>
      <c r="D86" s="21">
        <v>-375378.07</v>
      </c>
      <c r="E86" s="28">
        <f>D86/C86</f>
        <v>1</v>
      </c>
    </row>
  </sheetData>
  <sheetProtection/>
  <mergeCells count="3">
    <mergeCell ref="A3:E3"/>
    <mergeCell ref="A1:F1"/>
    <mergeCell ref="A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C4" sqref="C4:E4"/>
    </sheetView>
  </sheetViews>
  <sheetFormatPr defaultColWidth="9.140625" defaultRowHeight="15"/>
  <cols>
    <col min="1" max="1" width="50.7109375" style="0" customWidth="1"/>
    <col min="2" max="2" width="14.28125" style="0" customWidth="1"/>
    <col min="3" max="3" width="16.8515625" style="0" customWidth="1"/>
    <col min="4" max="4" width="17.421875" style="0" customWidth="1"/>
    <col min="5" max="5" width="12.00390625" style="15" customWidth="1"/>
  </cols>
  <sheetData>
    <row r="1" spans="1:4" ht="15">
      <c r="A1" s="32"/>
      <c r="B1" s="33"/>
      <c r="C1" s="33"/>
      <c r="D1" s="33"/>
    </row>
    <row r="2" spans="1:4" ht="15">
      <c r="A2" s="34" t="s">
        <v>58</v>
      </c>
      <c r="B2" s="35"/>
      <c r="C2" s="35"/>
      <c r="D2" s="35"/>
    </row>
    <row r="3" spans="1:5" ht="15">
      <c r="A3" s="32"/>
      <c r="B3" s="33"/>
      <c r="C3" s="33"/>
      <c r="D3" s="33"/>
      <c r="E3" s="18"/>
    </row>
    <row r="4" spans="1:6" ht="60">
      <c r="A4" s="1" t="s">
        <v>103</v>
      </c>
      <c r="B4" s="1" t="s">
        <v>59</v>
      </c>
      <c r="C4" s="1" t="s">
        <v>56</v>
      </c>
      <c r="D4" s="19" t="s">
        <v>57</v>
      </c>
      <c r="E4" s="20" t="s">
        <v>60</v>
      </c>
      <c r="F4" s="10"/>
    </row>
    <row r="5" spans="1:6" ht="15">
      <c r="A5" s="11" t="s">
        <v>272</v>
      </c>
      <c r="B5" s="12" t="s">
        <v>273</v>
      </c>
      <c r="C5" s="3">
        <v>271197250.63</v>
      </c>
      <c r="D5" s="8">
        <v>57231087.17</v>
      </c>
      <c r="E5" s="16">
        <f>D5/C5*100</f>
        <v>21.103122187651362</v>
      </c>
      <c r="F5" s="10"/>
    </row>
    <row r="6" spans="1:6" ht="15">
      <c r="A6" s="11" t="s">
        <v>274</v>
      </c>
      <c r="B6" s="12" t="s">
        <v>275</v>
      </c>
      <c r="C6" s="3">
        <v>45287929.21</v>
      </c>
      <c r="D6" s="8">
        <v>9629507.5</v>
      </c>
      <c r="E6" s="16">
        <f aca="true" t="shared" si="0" ref="E6:E38">D6/C6*100</f>
        <v>21.262856721374916</v>
      </c>
      <c r="F6" s="10"/>
    </row>
    <row r="7" spans="1:6" ht="45">
      <c r="A7" s="5" t="s">
        <v>276</v>
      </c>
      <c r="B7" s="6" t="s">
        <v>277</v>
      </c>
      <c r="C7" s="7">
        <v>1352896</v>
      </c>
      <c r="D7" s="9">
        <v>319689.18</v>
      </c>
      <c r="E7" s="17">
        <f t="shared" si="0"/>
        <v>23.62998929703392</v>
      </c>
      <c r="F7" s="10"/>
    </row>
    <row r="8" spans="1:6" ht="60">
      <c r="A8" s="5" t="s">
        <v>278</v>
      </c>
      <c r="B8" s="6" t="s">
        <v>279</v>
      </c>
      <c r="C8" s="7">
        <v>508833</v>
      </c>
      <c r="D8" s="9">
        <v>98071.46</v>
      </c>
      <c r="E8" s="17">
        <f t="shared" si="0"/>
        <v>19.273801030986593</v>
      </c>
      <c r="F8" s="10"/>
    </row>
    <row r="9" spans="1:6" ht="60">
      <c r="A9" s="5" t="s">
        <v>280</v>
      </c>
      <c r="B9" s="6" t="s">
        <v>281</v>
      </c>
      <c r="C9" s="7">
        <v>12858057.3</v>
      </c>
      <c r="D9" s="9">
        <v>3005461.78</v>
      </c>
      <c r="E9" s="17">
        <f t="shared" si="0"/>
        <v>23.374151396883256</v>
      </c>
      <c r="F9" s="10"/>
    </row>
    <row r="10" spans="1:6" ht="15">
      <c r="A10" s="5" t="s">
        <v>0</v>
      </c>
      <c r="B10" s="6" t="s">
        <v>1</v>
      </c>
      <c r="C10" s="7">
        <v>12149.95</v>
      </c>
      <c r="D10" s="9">
        <v>6120</v>
      </c>
      <c r="E10" s="17">
        <f t="shared" si="0"/>
        <v>50.37057765669817</v>
      </c>
      <c r="F10" s="10"/>
    </row>
    <row r="11" spans="1:6" ht="45">
      <c r="A11" s="5" t="s">
        <v>2</v>
      </c>
      <c r="B11" s="6" t="s">
        <v>3</v>
      </c>
      <c r="C11" s="7">
        <v>4790711</v>
      </c>
      <c r="D11" s="9">
        <v>983306.51</v>
      </c>
      <c r="E11" s="17">
        <f t="shared" si="0"/>
        <v>20.525272970964018</v>
      </c>
      <c r="F11" s="10"/>
    </row>
    <row r="12" spans="1:6" ht="15">
      <c r="A12" s="5" t="s">
        <v>4</v>
      </c>
      <c r="B12" s="6" t="s">
        <v>5</v>
      </c>
      <c r="C12" s="7">
        <v>100000</v>
      </c>
      <c r="D12" s="9">
        <v>0</v>
      </c>
      <c r="E12" s="17">
        <f t="shared" si="0"/>
        <v>0</v>
      </c>
      <c r="F12" s="10"/>
    </row>
    <row r="13" spans="1:6" ht="15">
      <c r="A13" s="5" t="s">
        <v>6</v>
      </c>
      <c r="B13" s="6" t="s">
        <v>7</v>
      </c>
      <c r="C13" s="7">
        <v>25665281.96</v>
      </c>
      <c r="D13" s="9">
        <v>5216858.57</v>
      </c>
      <c r="E13" s="17">
        <f t="shared" si="0"/>
        <v>20.326519607813417</v>
      </c>
      <c r="F13" s="10"/>
    </row>
    <row r="14" spans="1:6" ht="15">
      <c r="A14" s="11" t="s">
        <v>8</v>
      </c>
      <c r="B14" s="12" t="s">
        <v>9</v>
      </c>
      <c r="C14" s="3">
        <v>27726183.09</v>
      </c>
      <c r="D14" s="8">
        <v>3841768.26</v>
      </c>
      <c r="E14" s="16">
        <f t="shared" si="0"/>
        <v>13.856102181571506</v>
      </c>
      <c r="F14" s="10"/>
    </row>
    <row r="15" spans="1:6" ht="15">
      <c r="A15" s="5" t="s">
        <v>10</v>
      </c>
      <c r="B15" s="6" t="s">
        <v>11</v>
      </c>
      <c r="C15" s="7">
        <v>355159.73</v>
      </c>
      <c r="D15" s="9">
        <v>0</v>
      </c>
      <c r="E15" s="17">
        <f t="shared" si="0"/>
        <v>0</v>
      </c>
      <c r="F15" s="10"/>
    </row>
    <row r="16" spans="1:6" ht="15">
      <c r="A16" s="5" t="s">
        <v>12</v>
      </c>
      <c r="B16" s="6" t="s">
        <v>13</v>
      </c>
      <c r="C16" s="7">
        <v>9200000</v>
      </c>
      <c r="D16" s="9">
        <v>1825000</v>
      </c>
      <c r="E16" s="17">
        <f t="shared" si="0"/>
        <v>19.83695652173913</v>
      </c>
      <c r="F16" s="10"/>
    </row>
    <row r="17" spans="1:6" ht="15">
      <c r="A17" s="5" t="s">
        <v>14</v>
      </c>
      <c r="B17" s="6" t="s">
        <v>15</v>
      </c>
      <c r="C17" s="7">
        <v>16292235.27</v>
      </c>
      <c r="D17" s="9">
        <v>1469189.46</v>
      </c>
      <c r="E17" s="17">
        <f t="shared" si="0"/>
        <v>9.01772798914412</v>
      </c>
      <c r="F17" s="10"/>
    </row>
    <row r="18" spans="1:6" ht="15">
      <c r="A18" s="5" t="s">
        <v>17</v>
      </c>
      <c r="B18" s="6" t="s">
        <v>18</v>
      </c>
      <c r="C18" s="7">
        <v>1878788.09</v>
      </c>
      <c r="D18" s="9">
        <v>547578.8</v>
      </c>
      <c r="E18" s="17">
        <f t="shared" si="0"/>
        <v>29.145319949308384</v>
      </c>
      <c r="F18" s="10"/>
    </row>
    <row r="19" spans="1:6" ht="15">
      <c r="A19" s="11" t="s">
        <v>19</v>
      </c>
      <c r="B19" s="12" t="s">
        <v>20</v>
      </c>
      <c r="C19" s="13">
        <v>4281090.39</v>
      </c>
      <c r="D19" s="14">
        <v>499685.63</v>
      </c>
      <c r="E19" s="16">
        <f t="shared" si="0"/>
        <v>11.671924310852965</v>
      </c>
      <c r="F19" s="10"/>
    </row>
    <row r="20" spans="1:6" ht="15">
      <c r="A20" s="5" t="s">
        <v>21</v>
      </c>
      <c r="B20" s="6" t="s">
        <v>22</v>
      </c>
      <c r="C20" s="7">
        <v>4281090.39</v>
      </c>
      <c r="D20" s="9">
        <v>499685.63</v>
      </c>
      <c r="E20" s="17">
        <f t="shared" si="0"/>
        <v>11.671924310852965</v>
      </c>
      <c r="F20" s="10"/>
    </row>
    <row r="21" spans="1:6" ht="15">
      <c r="A21" s="11" t="s">
        <v>23</v>
      </c>
      <c r="B21" s="12" t="s">
        <v>24</v>
      </c>
      <c r="C21" s="13">
        <v>151012619.58</v>
      </c>
      <c r="D21" s="14">
        <v>33682530.4</v>
      </c>
      <c r="E21" s="16">
        <f t="shared" si="0"/>
        <v>22.30444746517124</v>
      </c>
      <c r="F21" s="10"/>
    </row>
    <row r="22" spans="1:6" ht="15">
      <c r="A22" s="5" t="s">
        <v>25</v>
      </c>
      <c r="B22" s="6" t="s">
        <v>26</v>
      </c>
      <c r="C22" s="7">
        <v>45388335.35</v>
      </c>
      <c r="D22" s="9">
        <v>9237879.16</v>
      </c>
      <c r="E22" s="17">
        <f t="shared" si="0"/>
        <v>20.352980757643053</v>
      </c>
      <c r="F22" s="10"/>
    </row>
    <row r="23" spans="1:6" ht="15">
      <c r="A23" s="5" t="s">
        <v>27</v>
      </c>
      <c r="B23" s="6" t="s">
        <v>28</v>
      </c>
      <c r="C23" s="7">
        <v>74043467.2</v>
      </c>
      <c r="D23" s="9">
        <v>18182830.11</v>
      </c>
      <c r="E23" s="17">
        <f t="shared" si="0"/>
        <v>24.556967410623905</v>
      </c>
      <c r="F23" s="10"/>
    </row>
    <row r="24" spans="1:6" ht="15">
      <c r="A24" s="5" t="s">
        <v>29</v>
      </c>
      <c r="B24" s="6" t="s">
        <v>30</v>
      </c>
      <c r="C24" s="7">
        <v>23911162.03</v>
      </c>
      <c r="D24" s="9">
        <v>4930916.97</v>
      </c>
      <c r="E24" s="17">
        <f t="shared" si="0"/>
        <v>20.621820737166406</v>
      </c>
      <c r="F24" s="10"/>
    </row>
    <row r="25" spans="1:6" ht="30">
      <c r="A25" s="5" t="s">
        <v>31</v>
      </c>
      <c r="B25" s="6" t="s">
        <v>32</v>
      </c>
      <c r="C25" s="7">
        <v>106000</v>
      </c>
      <c r="D25" s="9">
        <v>12500</v>
      </c>
      <c r="E25" s="17">
        <f t="shared" si="0"/>
        <v>11.79245283018868</v>
      </c>
      <c r="F25" s="10"/>
    </row>
    <row r="26" spans="1:6" ht="15">
      <c r="A26" s="5" t="s">
        <v>33</v>
      </c>
      <c r="B26" s="6" t="s">
        <v>34</v>
      </c>
      <c r="C26" s="7">
        <v>1147088</v>
      </c>
      <c r="D26" s="9">
        <v>21343.28</v>
      </c>
      <c r="E26" s="17">
        <f t="shared" si="0"/>
        <v>1.8606488778541836</v>
      </c>
      <c r="F26" s="10"/>
    </row>
    <row r="27" spans="1:6" ht="15">
      <c r="A27" s="5" t="s">
        <v>35</v>
      </c>
      <c r="B27" s="6" t="s">
        <v>36</v>
      </c>
      <c r="C27" s="7">
        <v>6416567</v>
      </c>
      <c r="D27" s="9">
        <v>1297060.88</v>
      </c>
      <c r="E27" s="17">
        <f t="shared" si="0"/>
        <v>20.21424976938603</v>
      </c>
      <c r="F27" s="10"/>
    </row>
    <row r="28" spans="1:6" ht="15">
      <c r="A28" s="11" t="s">
        <v>37</v>
      </c>
      <c r="B28" s="12" t="s">
        <v>38</v>
      </c>
      <c r="C28" s="13">
        <v>34819887.84</v>
      </c>
      <c r="D28" s="14">
        <v>8729745.64</v>
      </c>
      <c r="E28" s="16">
        <f t="shared" si="0"/>
        <v>25.071148075243194</v>
      </c>
      <c r="F28" s="10"/>
    </row>
    <row r="29" spans="1:6" ht="15">
      <c r="A29" s="5" t="s">
        <v>39</v>
      </c>
      <c r="B29" s="6" t="s">
        <v>40</v>
      </c>
      <c r="C29" s="7">
        <v>34819887.84</v>
      </c>
      <c r="D29" s="9">
        <v>8729745.64</v>
      </c>
      <c r="E29" s="17">
        <f t="shared" si="0"/>
        <v>25.071148075243194</v>
      </c>
      <c r="F29" s="10"/>
    </row>
    <row r="30" spans="1:6" ht="15">
      <c r="A30" s="11" t="s">
        <v>41</v>
      </c>
      <c r="B30" s="12" t="s">
        <v>42</v>
      </c>
      <c r="C30" s="13">
        <v>7347872.8</v>
      </c>
      <c r="D30" s="14">
        <v>780805.46</v>
      </c>
      <c r="E30" s="16">
        <f t="shared" si="0"/>
        <v>10.626278941573403</v>
      </c>
      <c r="F30" s="10"/>
    </row>
    <row r="31" spans="1:6" ht="15">
      <c r="A31" s="5" t="s">
        <v>43</v>
      </c>
      <c r="B31" s="6" t="s">
        <v>44</v>
      </c>
      <c r="C31" s="7">
        <v>1527852</v>
      </c>
      <c r="D31" s="9">
        <v>372229.81</v>
      </c>
      <c r="E31" s="17">
        <f t="shared" si="0"/>
        <v>24.362949421802636</v>
      </c>
      <c r="F31" s="10"/>
    </row>
    <row r="32" spans="1:6" ht="15">
      <c r="A32" s="5" t="s">
        <v>45</v>
      </c>
      <c r="B32" s="6" t="s">
        <v>46</v>
      </c>
      <c r="C32" s="7">
        <v>3394177.17</v>
      </c>
      <c r="D32" s="9">
        <v>254467.5</v>
      </c>
      <c r="E32" s="17">
        <f t="shared" si="0"/>
        <v>7.497177880081021</v>
      </c>
      <c r="F32" s="10"/>
    </row>
    <row r="33" spans="1:6" ht="15">
      <c r="A33" s="5" t="s">
        <v>47</v>
      </c>
      <c r="B33" s="6" t="s">
        <v>48</v>
      </c>
      <c r="C33" s="7">
        <v>2137843.63</v>
      </c>
      <c r="D33" s="9">
        <v>87208.15</v>
      </c>
      <c r="E33" s="17">
        <f t="shared" si="0"/>
        <v>4.0792576583349085</v>
      </c>
      <c r="F33" s="10"/>
    </row>
    <row r="34" spans="1:6" ht="15">
      <c r="A34" s="5" t="s">
        <v>49</v>
      </c>
      <c r="B34" s="6" t="s">
        <v>50</v>
      </c>
      <c r="C34" s="7">
        <v>288000</v>
      </c>
      <c r="D34" s="9">
        <v>66900</v>
      </c>
      <c r="E34" s="17">
        <f t="shared" si="0"/>
        <v>23.229166666666668</v>
      </c>
      <c r="F34" s="10"/>
    </row>
    <row r="35" spans="1:6" ht="15">
      <c r="A35" s="11" t="s">
        <v>51</v>
      </c>
      <c r="B35" s="12" t="s">
        <v>52</v>
      </c>
      <c r="C35" s="13">
        <v>718250</v>
      </c>
      <c r="D35" s="14">
        <v>66177</v>
      </c>
      <c r="E35" s="16">
        <f t="shared" si="0"/>
        <v>9.213644274277758</v>
      </c>
      <c r="F35" s="10"/>
    </row>
    <row r="36" spans="1:6" ht="15">
      <c r="A36" s="5" t="s">
        <v>53</v>
      </c>
      <c r="B36" s="6" t="s">
        <v>54</v>
      </c>
      <c r="C36" s="7">
        <v>718250</v>
      </c>
      <c r="D36" s="9">
        <v>66177</v>
      </c>
      <c r="E36" s="17">
        <f t="shared" si="0"/>
        <v>9.213644274277758</v>
      </c>
      <c r="F36" s="10"/>
    </row>
    <row r="37" spans="1:6" ht="30">
      <c r="A37" s="11" t="s">
        <v>61</v>
      </c>
      <c r="B37" s="12" t="s">
        <v>62</v>
      </c>
      <c r="C37" s="13">
        <v>3417.72</v>
      </c>
      <c r="D37" s="14">
        <v>867.28</v>
      </c>
      <c r="E37" s="16">
        <f t="shared" si="0"/>
        <v>25.37598164858444</v>
      </c>
      <c r="F37" s="10"/>
    </row>
    <row r="38" spans="1:6" ht="30">
      <c r="A38" s="5" t="s">
        <v>63</v>
      </c>
      <c r="B38" s="6" t="s">
        <v>64</v>
      </c>
      <c r="C38" s="7">
        <v>3417.72</v>
      </c>
      <c r="D38" s="9">
        <v>867.28</v>
      </c>
      <c r="E38" s="17">
        <f t="shared" si="0"/>
        <v>25.37598164858444</v>
      </c>
      <c r="F38" s="10"/>
    </row>
    <row r="39" spans="1:6" ht="30">
      <c r="A39" s="11" t="s">
        <v>66</v>
      </c>
      <c r="B39" s="12" t="s">
        <v>67</v>
      </c>
      <c r="C39" s="13">
        <v>-7742678.72</v>
      </c>
      <c r="D39" s="14">
        <v>3255191.68</v>
      </c>
      <c r="E39" s="16"/>
      <c r="F39" s="10"/>
    </row>
    <row r="40" ht="15">
      <c r="E40" s="18"/>
    </row>
  </sheetData>
  <sheetProtection/>
  <mergeCells count="3">
    <mergeCell ref="A3:D3"/>
    <mergeCell ref="A1:D1"/>
    <mergeCell ref="A2:D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3" width="23.7109375" style="0" customWidth="1"/>
    <col min="4" max="4" width="16.7109375" style="0" customWidth="1"/>
    <col min="5" max="5" width="15.7109375" style="0" customWidth="1"/>
  </cols>
  <sheetData>
    <row r="1" spans="1:5" ht="15">
      <c r="A1" s="32"/>
      <c r="B1" s="33"/>
      <c r="C1" s="33"/>
      <c r="D1" s="33"/>
      <c r="E1" s="33"/>
    </row>
    <row r="2" spans="1:5" ht="15">
      <c r="A2" s="34" t="s">
        <v>55</v>
      </c>
      <c r="B2" s="35"/>
      <c r="C2" s="35"/>
      <c r="D2" s="35"/>
      <c r="E2" s="35"/>
    </row>
    <row r="3" spans="1:5" ht="15">
      <c r="A3" s="32"/>
      <c r="B3" s="33"/>
      <c r="C3" s="33"/>
      <c r="D3" s="33"/>
      <c r="E3" s="33"/>
    </row>
    <row r="4" spans="1:5" ht="60">
      <c r="A4" s="1" t="s">
        <v>103</v>
      </c>
      <c r="B4" s="1" t="s">
        <v>104</v>
      </c>
      <c r="C4" s="1" t="s">
        <v>68</v>
      </c>
      <c r="D4" s="1" t="s">
        <v>106</v>
      </c>
      <c r="E4" s="1" t="s">
        <v>107</v>
      </c>
    </row>
    <row r="5" spans="1:5" ht="15">
      <c r="A5" s="2" t="s">
        <v>69</v>
      </c>
      <c r="B5" s="2" t="s">
        <v>16</v>
      </c>
      <c r="C5" s="2" t="s">
        <v>70</v>
      </c>
      <c r="D5" s="3">
        <v>7742678.72</v>
      </c>
      <c r="E5" s="3">
        <v>-3255191.68</v>
      </c>
    </row>
    <row r="6" spans="1:5" ht="30">
      <c r="A6" s="2" t="s">
        <v>71</v>
      </c>
      <c r="B6" s="2" t="s">
        <v>72</v>
      </c>
      <c r="C6" s="2" t="s">
        <v>73</v>
      </c>
      <c r="D6" s="3">
        <v>-1172445.34</v>
      </c>
      <c r="E6" s="3">
        <v>0</v>
      </c>
    </row>
    <row r="7" spans="1:5" ht="30">
      <c r="A7" s="2" t="s">
        <v>74</v>
      </c>
      <c r="B7" s="2" t="s">
        <v>72</v>
      </c>
      <c r="C7" s="2" t="s">
        <v>75</v>
      </c>
      <c r="D7" s="3">
        <v>-1172445.34</v>
      </c>
      <c r="E7" s="3">
        <v>0</v>
      </c>
    </row>
    <row r="8" spans="1:5" ht="45">
      <c r="A8" s="2" t="s">
        <v>76</v>
      </c>
      <c r="B8" s="2" t="s">
        <v>72</v>
      </c>
      <c r="C8" s="2" t="s">
        <v>77</v>
      </c>
      <c r="D8" s="3">
        <v>-1172445.34</v>
      </c>
      <c r="E8" s="3">
        <v>0</v>
      </c>
    </row>
    <row r="9" spans="1:5" ht="45">
      <c r="A9" s="2" t="s">
        <v>78</v>
      </c>
      <c r="B9" s="2" t="s">
        <v>72</v>
      </c>
      <c r="C9" s="2" t="s">
        <v>79</v>
      </c>
      <c r="D9" s="3">
        <v>-1172445.34</v>
      </c>
      <c r="E9" s="3">
        <v>0</v>
      </c>
    </row>
    <row r="10" spans="1:5" ht="60">
      <c r="A10" s="2" t="s">
        <v>80</v>
      </c>
      <c r="B10" s="2" t="s">
        <v>72</v>
      </c>
      <c r="C10" s="2" t="s">
        <v>81</v>
      </c>
      <c r="D10" s="4">
        <v>-1172445.34</v>
      </c>
      <c r="E10" s="4">
        <v>0</v>
      </c>
    </row>
    <row r="11" spans="1:5" ht="15">
      <c r="A11" s="2" t="s">
        <v>82</v>
      </c>
      <c r="B11" s="2" t="s">
        <v>65</v>
      </c>
      <c r="C11" s="2" t="s">
        <v>73</v>
      </c>
      <c r="D11" s="3">
        <v>8915124.06</v>
      </c>
      <c r="E11" s="3">
        <v>-3255191.68</v>
      </c>
    </row>
    <row r="12" spans="1:5" ht="30">
      <c r="A12" s="2" t="s">
        <v>83</v>
      </c>
      <c r="B12" s="2" t="s">
        <v>65</v>
      </c>
      <c r="C12" s="2" t="s">
        <v>84</v>
      </c>
      <c r="D12" s="4">
        <v>8915124.06</v>
      </c>
      <c r="E12" s="3">
        <v>-3255191.68</v>
      </c>
    </row>
    <row r="13" spans="1:5" ht="15">
      <c r="A13" s="2" t="s">
        <v>85</v>
      </c>
      <c r="B13" s="2" t="s">
        <v>86</v>
      </c>
      <c r="C13" s="2" t="s">
        <v>87</v>
      </c>
      <c r="D13" s="3">
        <v>-263454571.91</v>
      </c>
      <c r="E13" s="3">
        <v>-60904865.78</v>
      </c>
    </row>
    <row r="14" spans="1:5" ht="15">
      <c r="A14" s="2" t="s">
        <v>88</v>
      </c>
      <c r="B14" s="2" t="s">
        <v>86</v>
      </c>
      <c r="C14" s="2" t="s">
        <v>89</v>
      </c>
      <c r="D14" s="3">
        <v>-263454571.91</v>
      </c>
      <c r="E14" s="3">
        <v>-60904865.78</v>
      </c>
    </row>
    <row r="15" spans="1:5" ht="30">
      <c r="A15" s="2" t="s">
        <v>90</v>
      </c>
      <c r="B15" s="2" t="s">
        <v>86</v>
      </c>
      <c r="C15" s="2" t="s">
        <v>91</v>
      </c>
      <c r="D15" s="3">
        <v>-263454571.91</v>
      </c>
      <c r="E15" s="3">
        <v>-60904865.78</v>
      </c>
    </row>
    <row r="16" spans="1:5" ht="30">
      <c r="A16" s="2" t="s">
        <v>92</v>
      </c>
      <c r="B16" s="2" t="s">
        <v>86</v>
      </c>
      <c r="C16" s="2" t="s">
        <v>93</v>
      </c>
      <c r="D16" s="4">
        <v>-263454571.91</v>
      </c>
      <c r="E16" s="4">
        <v>-60904865.78</v>
      </c>
    </row>
    <row r="17" spans="1:5" ht="15">
      <c r="A17" s="2" t="s">
        <v>94</v>
      </c>
      <c r="B17" s="2" t="s">
        <v>95</v>
      </c>
      <c r="C17" s="2" t="s">
        <v>96</v>
      </c>
      <c r="D17" s="3">
        <v>272369695.97</v>
      </c>
      <c r="E17" s="3">
        <v>57649674.1</v>
      </c>
    </row>
    <row r="18" spans="1:5" ht="15">
      <c r="A18" s="2" t="s">
        <v>97</v>
      </c>
      <c r="B18" s="2" t="s">
        <v>95</v>
      </c>
      <c r="C18" s="2" t="s">
        <v>98</v>
      </c>
      <c r="D18" s="3">
        <v>272369695.97</v>
      </c>
      <c r="E18" s="3">
        <v>57649674.1</v>
      </c>
    </row>
    <row r="19" spans="1:5" ht="30">
      <c r="A19" s="2" t="s">
        <v>99</v>
      </c>
      <c r="B19" s="2" t="s">
        <v>95</v>
      </c>
      <c r="C19" s="2" t="s">
        <v>100</v>
      </c>
      <c r="D19" s="3">
        <v>272369695.97</v>
      </c>
      <c r="E19" s="3">
        <v>57649674.1</v>
      </c>
    </row>
    <row r="20" spans="1:5" ht="30">
      <c r="A20" s="2" t="s">
        <v>101</v>
      </c>
      <c r="B20" s="2" t="s">
        <v>95</v>
      </c>
      <c r="C20" s="2" t="s">
        <v>102</v>
      </c>
      <c r="D20" s="4">
        <v>272369695.97</v>
      </c>
      <c r="E20" s="4">
        <v>57649674.1</v>
      </c>
    </row>
  </sheetData>
  <sheetProtection/>
  <mergeCells count="3">
    <mergeCell ref="A1:E1"/>
    <mergeCell ref="A2:E2"/>
    <mergeCell ref="A3:E3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Fin-05\Пользователь РФО</dc:creator>
  <cp:keywords/>
  <dc:description/>
  <cp:lastModifiedBy>Пользователь РФО</cp:lastModifiedBy>
  <cp:lastPrinted>2022-04-08T11:15:58Z</cp:lastPrinted>
  <dcterms:created xsi:type="dcterms:W3CDTF">2022-04-08T09:55:19Z</dcterms:created>
  <dcterms:modified xsi:type="dcterms:W3CDTF">2022-04-13T07:13:11Z</dcterms:modified>
  <cp:category/>
  <cp:version/>
  <cp:contentType/>
  <cp:contentStatus/>
</cp:coreProperties>
</file>